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'стр.1_2'!$A$1:$E$70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<sst xmlns="http://schemas.openxmlformats.org/spreadsheetml/2006/main" count="182" uniqueCount="125">
  <si>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</si>
  <si>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</si>
  <si>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</si>
  <si>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</si>
  <si>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</si>
  <si>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</si>
  <si>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</si>
  <si>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</si>
  <si>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</si>
  <si>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</si>
  <si>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</si>
  <si>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</si>
  <si>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</si>
  <si>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</si>
  <si>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</si>
  <si>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</si>
  <si>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</si>
  <si>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</si>
  <si>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</si>
  <si>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</si>
  <si>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</si>
  <si>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</si>
  <si>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</si>
  <si>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</si>
  <si>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</si>
  <si>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</si>
  <si>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</si>
  <si>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</si>
  <si>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</si>
  <si>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</si>
  <si>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</si>
  <si>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</si>
  <si>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</si>
  <si>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</si>
  <si>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</si>
  <si>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</si>
  <si>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</si>
  <si>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</si>
  <si>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</si>
  <si>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</si>
  <si>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</si>
  <si>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</si>
  <si>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</si>
  <si>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</si>
  <si>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</si>
  <si>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</si>
  <si>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</si>
  <si>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</si>
  <si>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</si>
  <si>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</si>
  <si>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</si>
  <si>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</si>
  <si>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</si>
  <si>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</si>
  <si>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</si>
  <si>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</si>
  <si>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</si>
  <si>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</si>
  <si>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</si>
  <si>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</si>
  <si>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</si>
  <si>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</si>
  <si>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</si>
  <si>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</si>
  <si>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</si>
  <si>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</si>
  <si>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</si>
  <si>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</si>
  <si>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</si>
  <si>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</si>
  <si>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</si>
  <si>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</si>
  <si>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</si>
  <si>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</si>
  <si>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</si>
  <si>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</si>
  <si>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</si>
  <si>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</si>
  <si>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</si>
  <si>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</si>
  <si>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</si>
  <si>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</si>
  <si>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</si>
  <si>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</si>
  <si>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</si>
  <si>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</si>
  <si>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</si>
  <si>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</si>
  <si>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</si>
  <si>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</si>
  <si>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</si>
  <si>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</si>
  <si>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</si>
  <si>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</si>
  <si>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</si>
  <si>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</si>
  <si>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</si>
  <si>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</si>
  <si>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</si>
  <si>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</si>
  <si>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</si>
  <si>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</si>
  <si>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</si>
  <si>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</si>
  <si>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</si>
  <si>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</si>
  <si>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</si>
  <si>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</si>
  <si>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</si>
  <si>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</si>
  <si>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</si>
  <si>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</si>
  <si>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</si>
  <si>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</si>
  <si>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</si>
  <si>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</si>
  <si>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</si>
  <si>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</si>
  <si>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</si>
  <si>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</si>
  <si>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</si>
  <si>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</si>
  <si>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</si>
  <si>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сетям на территории особой экономической зоны промышленно-производственного типа "Липецк"</t>
  </si>
  <si>
    <t>АО "ОЭЗ ППТ "Липецк"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</si>
</sst>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"/>
    <numFmt numFmtId="183" formatCode="#,##0.00;[Red]\-#,##0.00"/>
    <numFmt numFmtId="184" formatCode="#,##0.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4" fontId="5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2" fontId="4" fillId="33" borderId="10" xfId="0" applyNumberFormat="1" applyFont="1" applyFill="1" applyBorder="1" applyAlignment="1">
      <alignment vertical="top"/>
    </xf>
    <xf numFmtId="179" fontId="4" fillId="0" borderId="10" xfId="0" applyNumberFormat="1" applyFont="1" applyFill="1" applyBorder="1" applyAlignment="1">
      <alignment vertical="top"/>
    </xf>
    <xf numFmtId="180" fontId="4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khvorykh\Documents\1%20&#1061;&#1074;&#1086;&#1088;&#1099;&#1093;%20&#1057;\6.&#1058;&#1040;&#1056;&#1048;&#1060;&#1067;%20&#1043;&#1040;&#1047;\&#1090;&#1072;&#1088;&#1080;&#1092;&#1099;%202022-2026\&#1086;&#1090;%20&#1060;&#1040;&#1057;\&#1050;&#1086;&#1087;&#1080;&#1103;%20&#1097;&#1075;%20&#1085;&#1097;&#1075;%20&#1086;&#1086;&#1088;%20&#1082;&#1061;&#1054;&#1045;&#1046;&#1049;%201%20&#1082;&#1086;&#1088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6"/>
      <sheetName val="2025"/>
      <sheetName val="2024"/>
      <sheetName val="2023"/>
      <sheetName val="2022"/>
      <sheetName val="Приложение 1(затраты) (2)"/>
      <sheetName val="корр к приказу 828"/>
    </sheetNames>
    <sheetDataSet>
      <sheetData sheetId="6">
        <row r="18">
          <cell r="M18">
            <v>1844.9047344000003</v>
          </cell>
        </row>
        <row r="19">
          <cell r="M19">
            <v>524.5064159899201</v>
          </cell>
        </row>
        <row r="20">
          <cell r="M20">
            <v>176.60740000000004</v>
          </cell>
        </row>
        <row r="21">
          <cell r="M21">
            <v>169.84099600000002</v>
          </cell>
        </row>
        <row r="22">
          <cell r="M22">
            <v>6.7664040000000005</v>
          </cell>
        </row>
        <row r="25">
          <cell r="M25">
            <v>3605.801797</v>
          </cell>
        </row>
        <row r="27">
          <cell r="M27">
            <v>0.24469700000000003</v>
          </cell>
        </row>
        <row r="35">
          <cell r="M35">
            <v>9.106984</v>
          </cell>
        </row>
        <row r="37">
          <cell r="M37">
            <v>7.97925</v>
          </cell>
        </row>
        <row r="38">
          <cell r="M38">
            <v>1.1277340000000002</v>
          </cell>
        </row>
        <row r="40">
          <cell r="M40">
            <v>305.403134</v>
          </cell>
        </row>
        <row r="41">
          <cell r="M41">
            <v>0.8192030000000001</v>
          </cell>
        </row>
        <row r="42">
          <cell r="M42">
            <v>0.872398</v>
          </cell>
        </row>
        <row r="45">
          <cell r="M45">
            <v>14.171148</v>
          </cell>
        </row>
        <row r="46">
          <cell r="M46">
            <v>108.83697000000001</v>
          </cell>
        </row>
        <row r="47">
          <cell r="M47">
            <v>35.215090000000004</v>
          </cell>
        </row>
        <row r="48">
          <cell r="M48">
            <v>1.010705</v>
          </cell>
        </row>
        <row r="50">
          <cell r="M50">
            <v>724.6401635200001</v>
          </cell>
        </row>
        <row r="53">
          <cell r="M53">
            <v>85.058805</v>
          </cell>
        </row>
        <row r="58">
          <cell r="M58">
            <v>18.011827</v>
          </cell>
        </row>
        <row r="59">
          <cell r="M59">
            <v>6.840877</v>
          </cell>
        </row>
        <row r="62">
          <cell r="M62">
            <v>116.571523</v>
          </cell>
        </row>
        <row r="65">
          <cell r="M65">
            <v>3.8161699999999996</v>
          </cell>
        </row>
        <row r="70">
          <cell r="M70">
            <v>42.11606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zoomScalePageLayoutView="0" workbookViewId="0" topLeftCell="A40">
      <selection activeCell="E10" sqref="E10"/>
    </sheetView>
  </sheetViews>
  <sheetFormatPr defaultColWidth="0.875" defaultRowHeight="12.75"/>
  <cols>
    <col min="1" max="1" width="0.875" style="1" customWidth="1"/>
    <col min="2" max="2" width="10.875" style="1" customWidth="1"/>
    <col min="3" max="3" width="63.125" style="1" customWidth="1"/>
    <col min="4" max="4" width="10.875" style="1" customWidth="1"/>
    <col min="5" max="5" width="20.625" style="1" customWidth="1"/>
    <col min="6" max="6" width="12.125" style="1" customWidth="1"/>
    <col min="7" max="7" width="13.875" style="1" customWidth="1"/>
    <col min="8" max="8" width="12.25390625" style="1" customWidth="1"/>
    <col min="9" max="16384" width="0.875" style="1" customWidth="1"/>
  </cols>
  <sheetData>
    <row r="1" s="2" customFormat="1" ht="15">
      <c r="E1" s="10" t="s">
        <v>120</v>
      </c>
    </row>
    <row r="2" s="2" customFormat="1" ht="15"/>
    <row r="3" spans="1:5" s="3" customFormat="1" ht="15.75">
      <c r="A3" s="12" t="s">
        <v>63</v>
      </c>
      <c r="B3" s="12"/>
      <c r="C3" s="12"/>
      <c r="D3" s="12"/>
      <c r="E3" s="12"/>
    </row>
    <row r="4" spans="1:5" s="3" customFormat="1" ht="15.75">
      <c r="A4" s="4"/>
      <c r="B4" s="12" t="s">
        <v>124</v>
      </c>
      <c r="C4" s="13"/>
      <c r="D4" s="12"/>
      <c r="E4" s="14"/>
    </row>
    <row r="5" spans="1:5" s="3" customFormat="1" ht="15.75">
      <c r="A5" s="12" t="s">
        <v>70</v>
      </c>
      <c r="B5" s="12"/>
      <c r="C5" s="12"/>
      <c r="D5" s="12"/>
      <c r="E5" s="12"/>
    </row>
    <row r="6" spans="1:5" s="3" customFormat="1" ht="15.75">
      <c r="A6" s="4"/>
      <c r="B6" s="6" t="s">
        <v>123</v>
      </c>
      <c r="C6" s="4"/>
      <c r="D6" s="13"/>
      <c r="E6" s="13"/>
    </row>
    <row r="7" spans="3:5" s="5" customFormat="1" ht="11.25">
      <c r="C7" s="15" t="s">
        <v>71</v>
      </c>
      <c r="D7" s="15"/>
      <c r="E7" s="15"/>
    </row>
    <row r="8" s="2" customFormat="1" ht="15"/>
    <row r="9" spans="1:5" s="5" customFormat="1" ht="22.5" customHeight="1">
      <c r="A9" s="19" t="s">
        <v>0</v>
      </c>
      <c r="B9" s="16"/>
      <c r="C9" s="16" t="s">
        <v>72</v>
      </c>
      <c r="D9" s="11" t="s">
        <v>1</v>
      </c>
      <c r="E9" s="16" t="s">
        <v>80</v>
      </c>
    </row>
    <row r="10" spans="1:7" s="8" customFormat="1" ht="11.25" customHeight="1">
      <c r="A10" s="9">
        <v>1</v>
      </c>
      <c r="B10" s="20"/>
      <c r="C10" s="16" t="s">
        <v>81</v>
      </c>
      <c r="D10" s="17" t="s">
        <v>73</v>
      </c>
      <c r="E10" s="23">
        <f>E11+E12+E13+E18+E19+E52</f>
        <v>7624.5561019099205</v>
      </c>
      <c r="G10" s="26"/>
    </row>
    <row r="11" spans="1:5" s="5" customFormat="1" ht="11.25" customHeight="1">
      <c r="A11" s="9" t="s">
        <v>2</v>
      </c>
      <c r="B11" s="20"/>
      <c r="C11" s="21" t="s">
        <v>3</v>
      </c>
      <c r="D11" s="17" t="s">
        <v>73</v>
      </c>
      <c r="E11" s="23">
        <f>'[1]корр к приказу 828'!$M$18</f>
        <v>1844.9047344000003</v>
      </c>
    </row>
    <row r="12" spans="1:5" s="5" customFormat="1" ht="11.25" customHeight="1">
      <c r="A12" s="9" t="s">
        <v>4</v>
      </c>
      <c r="B12" s="20"/>
      <c r="C12" s="21" t="s">
        <v>5</v>
      </c>
      <c r="D12" s="17" t="s">
        <v>73</v>
      </c>
      <c r="E12" s="23">
        <f>'[1]корр к приказу 828'!$M$19</f>
        <v>524.5064159899201</v>
      </c>
    </row>
    <row r="13" spans="1:5" s="5" customFormat="1" ht="11.25" customHeight="1">
      <c r="A13" s="9" t="s">
        <v>6</v>
      </c>
      <c r="B13" s="20"/>
      <c r="C13" s="21" t="s">
        <v>82</v>
      </c>
      <c r="D13" s="17" t="s">
        <v>73</v>
      </c>
      <c r="E13" s="23">
        <f>'[1]корр к приказу 828'!$M$20</f>
        <v>176.60740000000004</v>
      </c>
    </row>
    <row r="14" spans="1:5" s="5" customFormat="1" ht="11.25" customHeight="1">
      <c r="A14" s="9" t="s">
        <v>7</v>
      </c>
      <c r="B14" s="20"/>
      <c r="C14" s="16" t="s">
        <v>74</v>
      </c>
      <c r="D14" s="17" t="s">
        <v>73</v>
      </c>
      <c r="E14" s="23">
        <f>'[1]корр к приказу 828'!$M$21</f>
        <v>169.84099600000002</v>
      </c>
    </row>
    <row r="15" spans="1:5" s="5" customFormat="1" ht="11.25" customHeight="1">
      <c r="A15" s="9" t="s">
        <v>8</v>
      </c>
      <c r="B15" s="20"/>
      <c r="C15" s="16" t="s">
        <v>83</v>
      </c>
      <c r="D15" s="17" t="s">
        <v>73</v>
      </c>
      <c r="E15" s="23">
        <f>'[1]корр к приказу 828'!$M$22</f>
        <v>6.7664040000000005</v>
      </c>
    </row>
    <row r="16" spans="1:5" s="5" customFormat="1" ht="11.25" customHeight="1">
      <c r="A16" s="9" t="s">
        <v>9</v>
      </c>
      <c r="B16" s="20"/>
      <c r="C16" s="16" t="s">
        <v>84</v>
      </c>
      <c r="D16" s="17" t="s">
        <v>73</v>
      </c>
      <c r="E16" s="9">
        <v>0</v>
      </c>
    </row>
    <row r="17" spans="1:5" s="5" customFormat="1" ht="11.25" customHeight="1">
      <c r="A17" s="9" t="s">
        <v>10</v>
      </c>
      <c r="B17" s="20"/>
      <c r="C17" s="16" t="s">
        <v>29</v>
      </c>
      <c r="D17" s="17" t="s">
        <v>73</v>
      </c>
      <c r="E17" s="9">
        <v>0</v>
      </c>
    </row>
    <row r="18" spans="1:5" s="5" customFormat="1" ht="11.25" customHeight="1">
      <c r="A18" s="7" t="s">
        <v>11</v>
      </c>
      <c r="B18" s="22"/>
      <c r="C18" s="21" t="s">
        <v>85</v>
      </c>
      <c r="D18" s="17" t="s">
        <v>73</v>
      </c>
      <c r="E18" s="23">
        <f>'[1]корр к приказу 828'!$M$25</f>
        <v>3605.801797</v>
      </c>
    </row>
    <row r="19" spans="1:5" s="5" customFormat="1" ht="11.25" customHeight="1">
      <c r="A19" s="7" t="s">
        <v>12</v>
      </c>
      <c r="B19" s="22"/>
      <c r="C19" s="21" t="s">
        <v>121</v>
      </c>
      <c r="D19" s="17" t="s">
        <v>73</v>
      </c>
      <c r="E19" s="25">
        <f>E20+E25+E28+E33+E43+E44</f>
        <v>1426.80352452</v>
      </c>
    </row>
    <row r="20" spans="1:5" s="5" customFormat="1" ht="11.25" customHeight="1">
      <c r="A20" s="7" t="s">
        <v>13</v>
      </c>
      <c r="B20" s="22"/>
      <c r="C20" s="21" t="s">
        <v>86</v>
      </c>
      <c r="D20" s="17" t="s">
        <v>73</v>
      </c>
      <c r="E20" s="25">
        <f>'[1]корр к приказу 828'!$M$27</f>
        <v>0.24469700000000003</v>
      </c>
    </row>
    <row r="21" spans="1:5" s="5" customFormat="1" ht="11.25" customHeight="1">
      <c r="A21" s="9" t="s">
        <v>14</v>
      </c>
      <c r="B21" s="20"/>
      <c r="C21" s="16" t="s">
        <v>87</v>
      </c>
      <c r="D21" s="17" t="s">
        <v>73</v>
      </c>
      <c r="E21" s="25"/>
    </row>
    <row r="22" spans="1:5" s="5" customFormat="1" ht="11.25" customHeight="1">
      <c r="A22" s="9" t="s">
        <v>16</v>
      </c>
      <c r="B22" s="20"/>
      <c r="C22" s="16" t="s">
        <v>88</v>
      </c>
      <c r="D22" s="17" t="s">
        <v>73</v>
      </c>
      <c r="E22" s="25"/>
    </row>
    <row r="23" spans="1:5" s="5" customFormat="1" ht="22.5" customHeight="1">
      <c r="A23" s="9" t="s">
        <v>18</v>
      </c>
      <c r="B23" s="20"/>
      <c r="C23" s="16" t="s">
        <v>122</v>
      </c>
      <c r="D23" s="17" t="s">
        <v>73</v>
      </c>
      <c r="E23" s="25"/>
    </row>
    <row r="24" spans="1:5" s="5" customFormat="1" ht="11.25" customHeight="1">
      <c r="A24" s="9" t="s">
        <v>20</v>
      </c>
      <c r="B24" s="20"/>
      <c r="C24" s="16" t="s">
        <v>89</v>
      </c>
      <c r="D24" s="17" t="s">
        <v>73</v>
      </c>
      <c r="E24" s="25">
        <f>E20</f>
        <v>0.24469700000000003</v>
      </c>
    </row>
    <row r="25" spans="1:5" s="5" customFormat="1" ht="11.25" customHeight="1">
      <c r="A25" s="7" t="s">
        <v>22</v>
      </c>
      <c r="B25" s="22"/>
      <c r="C25" s="21" t="s">
        <v>64</v>
      </c>
      <c r="D25" s="17" t="s">
        <v>73</v>
      </c>
      <c r="E25" s="25">
        <f>'[1]корр к приказу 828'!$M$35</f>
        <v>9.106984</v>
      </c>
    </row>
    <row r="26" spans="1:5" s="5" customFormat="1" ht="22.5" customHeight="1">
      <c r="A26" s="9" t="s">
        <v>23</v>
      </c>
      <c r="B26" s="20"/>
      <c r="C26" s="16" t="s">
        <v>65</v>
      </c>
      <c r="D26" s="17" t="s">
        <v>73</v>
      </c>
      <c r="E26" s="25">
        <f>'[1]корр к приказу 828'!$M$37</f>
        <v>7.97925</v>
      </c>
    </row>
    <row r="27" spans="1:5" s="5" customFormat="1" ht="11.25" customHeight="1">
      <c r="A27" s="9" t="s">
        <v>24</v>
      </c>
      <c r="B27" s="20"/>
      <c r="C27" s="16" t="s">
        <v>90</v>
      </c>
      <c r="D27" s="17" t="s">
        <v>73</v>
      </c>
      <c r="E27" s="25">
        <f>'[1]корр к приказу 828'!$M$38</f>
        <v>1.1277340000000002</v>
      </c>
    </row>
    <row r="28" spans="1:5" s="5" customFormat="1" ht="11.25" customHeight="1">
      <c r="A28" s="7" t="s">
        <v>25</v>
      </c>
      <c r="B28" s="22"/>
      <c r="C28" s="21" t="s">
        <v>91</v>
      </c>
      <c r="D28" s="17" t="s">
        <v>73</v>
      </c>
      <c r="E28" s="25">
        <f>SUM(E29:E32)</f>
        <v>307.094735</v>
      </c>
    </row>
    <row r="29" spans="1:5" s="5" customFormat="1" ht="11.25" customHeight="1">
      <c r="A29" s="9" t="s">
        <v>26</v>
      </c>
      <c r="B29" s="20"/>
      <c r="C29" s="16" t="s">
        <v>37</v>
      </c>
      <c r="D29" s="17" t="s">
        <v>73</v>
      </c>
      <c r="E29" s="25">
        <f>'[1]корр к приказу 828'!$M$40</f>
        <v>305.403134</v>
      </c>
    </row>
    <row r="30" spans="1:5" s="5" customFormat="1" ht="11.25" customHeight="1">
      <c r="A30" s="9" t="s">
        <v>27</v>
      </c>
      <c r="B30" s="20"/>
      <c r="C30" s="16" t="s">
        <v>38</v>
      </c>
      <c r="D30" s="17" t="s">
        <v>73</v>
      </c>
      <c r="E30" s="25">
        <f>'[1]корр к приказу 828'!$M$41</f>
        <v>0.8192030000000001</v>
      </c>
    </row>
    <row r="31" spans="1:5" s="5" customFormat="1" ht="11.25" customHeight="1">
      <c r="A31" s="9" t="s">
        <v>28</v>
      </c>
      <c r="B31" s="20"/>
      <c r="C31" s="16" t="s">
        <v>92</v>
      </c>
      <c r="D31" s="17" t="s">
        <v>73</v>
      </c>
      <c r="E31" s="25">
        <f>'[1]корр к приказу 828'!$M$42</f>
        <v>0.872398</v>
      </c>
    </row>
    <row r="32" spans="1:5" s="5" customFormat="1" ht="11.25" customHeight="1">
      <c r="A32" s="9" t="s">
        <v>105</v>
      </c>
      <c r="B32" s="20"/>
      <c r="C32" s="16" t="s">
        <v>93</v>
      </c>
      <c r="D32" s="17" t="s">
        <v>73</v>
      </c>
      <c r="E32" s="9"/>
    </row>
    <row r="33" spans="1:5" s="5" customFormat="1" ht="11.25" customHeight="1">
      <c r="A33" s="7" t="s">
        <v>39</v>
      </c>
      <c r="B33" s="22"/>
      <c r="C33" s="21" t="s">
        <v>75</v>
      </c>
      <c r="D33" s="17" t="s">
        <v>73</v>
      </c>
      <c r="E33" s="25">
        <f>E34+E35+E36+E37+E38</f>
        <v>968.9328815200001</v>
      </c>
    </row>
    <row r="34" spans="1:5" s="5" customFormat="1" ht="11.25" customHeight="1">
      <c r="A34" s="9" t="s">
        <v>106</v>
      </c>
      <c r="B34" s="20"/>
      <c r="C34" s="16" t="s">
        <v>15</v>
      </c>
      <c r="D34" s="17" t="s">
        <v>73</v>
      </c>
      <c r="E34" s="25">
        <f>'[1]корр к приказу 828'!$M$45</f>
        <v>14.171148</v>
      </c>
    </row>
    <row r="35" spans="1:5" s="5" customFormat="1" ht="11.25" customHeight="1">
      <c r="A35" s="9" t="s">
        <v>107</v>
      </c>
      <c r="B35" s="20"/>
      <c r="C35" s="16" t="s">
        <v>17</v>
      </c>
      <c r="D35" s="17" t="s">
        <v>73</v>
      </c>
      <c r="E35" s="25">
        <f>'[1]корр к приказу 828'!$M$46</f>
        <v>108.83697000000001</v>
      </c>
    </row>
    <row r="36" spans="1:5" s="5" customFormat="1" ht="11.25" customHeight="1">
      <c r="A36" s="9" t="s">
        <v>108</v>
      </c>
      <c r="B36" s="20"/>
      <c r="C36" s="16" t="s">
        <v>19</v>
      </c>
      <c r="D36" s="17" t="s">
        <v>73</v>
      </c>
      <c r="E36" s="25">
        <f>'[1]корр к приказу 828'!$M$47</f>
        <v>35.215090000000004</v>
      </c>
    </row>
    <row r="37" spans="1:5" s="5" customFormat="1" ht="11.25" customHeight="1">
      <c r="A37" s="9" t="s">
        <v>109</v>
      </c>
      <c r="B37" s="20"/>
      <c r="C37" s="16" t="s">
        <v>21</v>
      </c>
      <c r="D37" s="17" t="s">
        <v>73</v>
      </c>
      <c r="E37" s="25">
        <f>'[1]корр к приказу 828'!$M$48</f>
        <v>1.010705</v>
      </c>
    </row>
    <row r="38" spans="1:5" s="5" customFormat="1" ht="11.25" customHeight="1">
      <c r="A38" s="9" t="s">
        <v>110</v>
      </c>
      <c r="B38" s="20"/>
      <c r="C38" s="16" t="s">
        <v>94</v>
      </c>
      <c r="D38" s="17" t="s">
        <v>73</v>
      </c>
      <c r="E38" s="25">
        <f>E39+E40+E41+E42</f>
        <v>809.6989685200001</v>
      </c>
    </row>
    <row r="39" spans="1:5" s="5" customFormat="1" ht="11.25" customHeight="1">
      <c r="A39" s="9" t="s">
        <v>111</v>
      </c>
      <c r="B39" s="20"/>
      <c r="C39" s="16" t="s">
        <v>95</v>
      </c>
      <c r="D39" s="17" t="s">
        <v>73</v>
      </c>
      <c r="E39" s="25">
        <f>'[1]корр к приказу 828'!$M$50</f>
        <v>724.6401635200001</v>
      </c>
    </row>
    <row r="40" spans="1:5" s="5" customFormat="1" ht="22.5" customHeight="1">
      <c r="A40" s="9" t="s">
        <v>112</v>
      </c>
      <c r="B40" s="20"/>
      <c r="C40" s="16" t="s">
        <v>96</v>
      </c>
      <c r="D40" s="17" t="s">
        <v>73</v>
      </c>
      <c r="E40" s="25">
        <v>0</v>
      </c>
    </row>
    <row r="41" spans="1:5" s="5" customFormat="1" ht="11.25" customHeight="1">
      <c r="A41" s="9" t="s">
        <v>113</v>
      </c>
      <c r="B41" s="20"/>
      <c r="C41" s="16" t="s">
        <v>97</v>
      </c>
      <c r="D41" s="17" t="s">
        <v>73</v>
      </c>
      <c r="E41" s="25">
        <v>0</v>
      </c>
    </row>
    <row r="42" spans="1:5" s="5" customFormat="1" ht="11.25" customHeight="1">
      <c r="A42" s="9" t="s">
        <v>114</v>
      </c>
      <c r="B42" s="20"/>
      <c r="C42" s="16" t="s">
        <v>29</v>
      </c>
      <c r="D42" s="17" t="s">
        <v>73</v>
      </c>
      <c r="E42" s="30">
        <f>'[1]корр к приказу 828'!$M$53</f>
        <v>85.058805</v>
      </c>
    </row>
    <row r="43" spans="1:5" s="5" customFormat="1" ht="11.25" customHeight="1">
      <c r="A43" s="7" t="s">
        <v>40</v>
      </c>
      <c r="B43" s="22"/>
      <c r="C43" s="21" t="s">
        <v>30</v>
      </c>
      <c r="D43" s="17" t="s">
        <v>73</v>
      </c>
      <c r="E43" s="25"/>
    </row>
    <row r="44" spans="1:5" s="5" customFormat="1" ht="11.25" customHeight="1">
      <c r="A44" s="7" t="s">
        <v>41</v>
      </c>
      <c r="B44" s="22"/>
      <c r="C44" s="21" t="s">
        <v>31</v>
      </c>
      <c r="D44" s="17" t="s">
        <v>73</v>
      </c>
      <c r="E44" s="25">
        <f>E45+E46+E47+E48+E49+E50</f>
        <v>141.424227</v>
      </c>
    </row>
    <row r="45" spans="1:5" s="5" customFormat="1" ht="11.25" customHeight="1">
      <c r="A45" s="9" t="s">
        <v>42</v>
      </c>
      <c r="B45" s="20"/>
      <c r="C45" s="16" t="s">
        <v>32</v>
      </c>
      <c r="D45" s="17" t="s">
        <v>73</v>
      </c>
      <c r="E45" s="30">
        <v>0</v>
      </c>
    </row>
    <row r="46" spans="1:5" s="5" customFormat="1" ht="11.25" customHeight="1">
      <c r="A46" s="9" t="s">
        <v>43</v>
      </c>
      <c r="B46" s="20"/>
      <c r="C46" s="16" t="s">
        <v>33</v>
      </c>
      <c r="D46" s="17" t="s">
        <v>73</v>
      </c>
      <c r="E46" s="30">
        <f>'[1]корр к приказу 828'!$M$58</f>
        <v>18.011827</v>
      </c>
    </row>
    <row r="47" spans="1:5" s="5" customFormat="1" ht="11.25" customHeight="1">
      <c r="A47" s="9" t="s">
        <v>44</v>
      </c>
      <c r="B47" s="20"/>
      <c r="C47" s="16" t="s">
        <v>98</v>
      </c>
      <c r="D47" s="17" t="s">
        <v>73</v>
      </c>
      <c r="E47" s="30">
        <f>'[1]корр к приказу 828'!$M$59</f>
        <v>6.840877</v>
      </c>
    </row>
    <row r="48" spans="1:5" s="5" customFormat="1" ht="11.25" customHeight="1">
      <c r="A48" s="9" t="s">
        <v>45</v>
      </c>
      <c r="B48" s="20"/>
      <c r="C48" s="16" t="s">
        <v>99</v>
      </c>
      <c r="D48" s="17" t="s">
        <v>73</v>
      </c>
      <c r="E48" s="9"/>
    </row>
    <row r="49" spans="1:5" s="5" customFormat="1" ht="11.25" customHeight="1">
      <c r="A49" s="9" t="s">
        <v>115</v>
      </c>
      <c r="B49" s="20"/>
      <c r="C49" s="16" t="s">
        <v>100</v>
      </c>
      <c r="D49" s="17" t="s">
        <v>73</v>
      </c>
      <c r="E49" s="9">
        <v>0</v>
      </c>
    </row>
    <row r="50" spans="1:5" s="5" customFormat="1" ht="11.25" customHeight="1">
      <c r="A50" s="9" t="s">
        <v>116</v>
      </c>
      <c r="B50" s="20"/>
      <c r="C50" s="16" t="s">
        <v>29</v>
      </c>
      <c r="D50" s="17" t="s">
        <v>73</v>
      </c>
      <c r="E50" s="24">
        <f>'[1]корр к приказу 828'!$M$62</f>
        <v>116.571523</v>
      </c>
    </row>
    <row r="51" spans="1:5" s="5" customFormat="1" ht="11.25" customHeight="1">
      <c r="A51" s="7">
        <v>2</v>
      </c>
      <c r="B51" s="22"/>
      <c r="C51" s="21" t="s">
        <v>34</v>
      </c>
      <c r="D51" s="17" t="s">
        <v>73</v>
      </c>
      <c r="E51" s="33">
        <v>0</v>
      </c>
    </row>
    <row r="52" spans="1:5" s="5" customFormat="1" ht="11.25" customHeight="1">
      <c r="A52" s="7">
        <v>3</v>
      </c>
      <c r="B52" s="22"/>
      <c r="C52" s="21" t="s">
        <v>76</v>
      </c>
      <c r="D52" s="17" t="s">
        <v>73</v>
      </c>
      <c r="E52" s="31">
        <f>E53+E54+E55+E56+E57</f>
        <v>45.93223</v>
      </c>
    </row>
    <row r="53" spans="1:5" s="5" customFormat="1" ht="11.25" customHeight="1">
      <c r="A53" s="9" t="s">
        <v>46</v>
      </c>
      <c r="B53" s="20"/>
      <c r="C53" s="16" t="s">
        <v>35</v>
      </c>
      <c r="D53" s="17" t="s">
        <v>73</v>
      </c>
      <c r="E53" s="32">
        <f>'[1]корр к приказу 828'!$M$65</f>
        <v>3.8161699999999996</v>
      </c>
    </row>
    <row r="54" spans="1:5" s="5" customFormat="1" ht="11.25" customHeight="1">
      <c r="A54" s="9" t="s">
        <v>47</v>
      </c>
      <c r="B54" s="20"/>
      <c r="C54" s="16" t="s">
        <v>101</v>
      </c>
      <c r="D54" s="17" t="s">
        <v>73</v>
      </c>
      <c r="E54" s="32"/>
    </row>
    <row r="55" spans="1:5" s="5" customFormat="1" ht="11.25" customHeight="1">
      <c r="A55" s="9" t="s">
        <v>48</v>
      </c>
      <c r="B55" s="20"/>
      <c r="C55" s="16" t="s">
        <v>36</v>
      </c>
      <c r="D55" s="17" t="s">
        <v>73</v>
      </c>
      <c r="E55" s="32">
        <v>0</v>
      </c>
    </row>
    <row r="56" spans="1:5" s="5" customFormat="1" ht="11.25" customHeight="1">
      <c r="A56" s="9" t="s">
        <v>49</v>
      </c>
      <c r="B56" s="20"/>
      <c r="C56" s="16" t="s">
        <v>102</v>
      </c>
      <c r="D56" s="17" t="s">
        <v>73</v>
      </c>
      <c r="E56" s="27"/>
    </row>
    <row r="57" spans="1:5" s="5" customFormat="1" ht="11.25" customHeight="1">
      <c r="A57" s="9" t="s">
        <v>117</v>
      </c>
      <c r="B57" s="20"/>
      <c r="C57" s="16" t="s">
        <v>50</v>
      </c>
      <c r="D57" s="17" t="s">
        <v>73</v>
      </c>
      <c r="E57" s="32">
        <f>'[1]корр к приказу 828'!$M$70</f>
        <v>42.11606</v>
      </c>
    </row>
    <row r="58" spans="1:5" s="5" customFormat="1" ht="11.25" customHeight="1">
      <c r="A58" s="7">
        <v>4</v>
      </c>
      <c r="B58" s="22"/>
      <c r="C58" s="21" t="s">
        <v>66</v>
      </c>
      <c r="D58" s="17" t="s">
        <v>73</v>
      </c>
      <c r="E58" s="9"/>
    </row>
    <row r="59" spans="1:5" s="5" customFormat="1" ht="11.25" customHeight="1">
      <c r="A59" s="7" t="s">
        <v>52</v>
      </c>
      <c r="B59" s="22"/>
      <c r="C59" s="21" t="s">
        <v>51</v>
      </c>
      <c r="D59" s="17" t="s">
        <v>73</v>
      </c>
      <c r="E59" s="9"/>
    </row>
    <row r="60" spans="1:5" s="5" customFormat="1" ht="11.25" customHeight="1">
      <c r="A60" s="9" t="s">
        <v>67</v>
      </c>
      <c r="B60" s="20"/>
      <c r="C60" s="16" t="s">
        <v>53</v>
      </c>
      <c r="D60" s="17" t="s">
        <v>73</v>
      </c>
      <c r="E60" s="9">
        <v>0</v>
      </c>
    </row>
    <row r="61" spans="1:5" s="5" customFormat="1" ht="11.25" customHeight="1">
      <c r="A61" s="9" t="s">
        <v>68</v>
      </c>
      <c r="B61" s="20"/>
      <c r="C61" s="16" t="s">
        <v>54</v>
      </c>
      <c r="D61" s="17" t="s">
        <v>73</v>
      </c>
      <c r="E61" s="9">
        <v>0</v>
      </c>
    </row>
    <row r="62" spans="1:5" s="5" customFormat="1" ht="11.25" customHeight="1">
      <c r="A62" s="9" t="s">
        <v>118</v>
      </c>
      <c r="B62" s="20"/>
      <c r="C62" s="16" t="s">
        <v>55</v>
      </c>
      <c r="D62" s="17" t="s">
        <v>73</v>
      </c>
      <c r="E62" s="9">
        <v>0</v>
      </c>
    </row>
    <row r="63" spans="1:5" s="5" customFormat="1" ht="22.5" customHeight="1">
      <c r="A63" s="9" t="s">
        <v>119</v>
      </c>
      <c r="B63" s="20"/>
      <c r="C63" s="16" t="s">
        <v>103</v>
      </c>
      <c r="D63" s="17" t="s">
        <v>73</v>
      </c>
      <c r="E63" s="9">
        <v>0</v>
      </c>
    </row>
    <row r="64" spans="1:5" s="5" customFormat="1" ht="11.25" customHeight="1">
      <c r="A64" s="7" t="s">
        <v>77</v>
      </c>
      <c r="B64" s="22"/>
      <c r="C64" s="21" t="s">
        <v>56</v>
      </c>
      <c r="D64" s="17" t="s">
        <v>73</v>
      </c>
      <c r="E64" s="9">
        <v>0</v>
      </c>
    </row>
    <row r="65" spans="1:5" s="5" customFormat="1" ht="11.25" customHeight="1">
      <c r="A65" s="7">
        <v>5</v>
      </c>
      <c r="B65" s="22"/>
      <c r="C65" s="21" t="s">
        <v>57</v>
      </c>
      <c r="D65" s="17" t="s">
        <v>73</v>
      </c>
      <c r="E65" s="25">
        <f>E10</f>
        <v>7624.5561019099205</v>
      </c>
    </row>
    <row r="66" spans="1:5" s="5" customFormat="1" ht="11.25">
      <c r="A66" s="7" t="s">
        <v>58</v>
      </c>
      <c r="B66" s="22"/>
      <c r="C66" s="22"/>
      <c r="D66" s="18"/>
      <c r="E66" s="28"/>
    </row>
    <row r="67" spans="1:5" s="5" customFormat="1" ht="11.25" customHeight="1">
      <c r="A67" s="9">
        <v>1</v>
      </c>
      <c r="B67" s="20"/>
      <c r="C67" s="16" t="s">
        <v>59</v>
      </c>
      <c r="D67" s="17" t="s">
        <v>69</v>
      </c>
      <c r="E67" s="29">
        <v>3.28</v>
      </c>
    </row>
    <row r="68" spans="1:5" s="5" customFormat="1" ht="11.25" customHeight="1">
      <c r="A68" s="9">
        <v>2</v>
      </c>
      <c r="B68" s="20"/>
      <c r="C68" s="16" t="s">
        <v>60</v>
      </c>
      <c r="D68" s="17" t="s">
        <v>61</v>
      </c>
      <c r="E68" s="33">
        <v>11.89</v>
      </c>
    </row>
    <row r="69" spans="1:5" s="5" customFormat="1" ht="11.25" customHeight="1">
      <c r="A69" s="9">
        <v>3</v>
      </c>
      <c r="B69" s="20"/>
      <c r="C69" s="16" t="s">
        <v>104</v>
      </c>
      <c r="D69" s="17" t="s">
        <v>78</v>
      </c>
      <c r="E69" s="27">
        <v>3</v>
      </c>
    </row>
    <row r="70" spans="1:5" s="5" customFormat="1" ht="11.25" customHeight="1">
      <c r="A70" s="9">
        <v>4</v>
      </c>
      <c r="B70" s="20"/>
      <c r="C70" s="16" t="s">
        <v>79</v>
      </c>
      <c r="D70" s="17" t="s">
        <v>62</v>
      </c>
      <c r="E70" s="29">
        <f>42.3628/105*100</f>
        <v>40.34552380952381</v>
      </c>
    </row>
  </sheetData>
  <sheetProtection/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Чегодаева Виктория Александровна</cp:lastModifiedBy>
  <cp:lastPrinted>2020-02-12T13:39:44Z</cp:lastPrinted>
  <dcterms:created xsi:type="dcterms:W3CDTF">2018-10-15T12:06:40Z</dcterms:created>
  <dcterms:modified xsi:type="dcterms:W3CDTF">2023-05-24T08:29:13Z</dcterms:modified>
  <cp:category/>
  <cp:version/>
  <cp:contentType/>
  <cp:contentStatus/>
</cp:coreProperties>
</file>